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Anexo 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C26" i="1" l="1"/>
  <c r="AB26" i="1"/>
  <c r="AA26" i="1"/>
  <c r="Z26" i="1"/>
  <c r="Y26" i="1"/>
  <c r="X26" i="1"/>
  <c r="W26" i="1"/>
  <c r="V26" i="1"/>
  <c r="U26" i="1"/>
  <c r="T26" i="1"/>
  <c r="S26" i="1"/>
  <c r="AC25" i="1"/>
  <c r="AB25" i="1"/>
  <c r="AA25" i="1"/>
  <c r="Z25" i="1"/>
  <c r="Y25" i="1"/>
  <c r="X25" i="1"/>
  <c r="W25" i="1"/>
  <c r="V25" i="1"/>
  <c r="U25" i="1"/>
  <c r="T25" i="1"/>
  <c r="S25" i="1"/>
  <c r="AC24" i="1"/>
  <c r="AB24" i="1"/>
  <c r="AA24" i="1"/>
  <c r="Z24" i="1"/>
  <c r="Y24" i="1"/>
  <c r="X24" i="1"/>
  <c r="W24" i="1"/>
  <c r="V24" i="1"/>
  <c r="U24" i="1"/>
  <c r="T24" i="1"/>
  <c r="S24" i="1"/>
  <c r="AC23" i="1"/>
  <c r="AB23" i="1"/>
  <c r="AA23" i="1"/>
  <c r="Z23" i="1"/>
  <c r="Y23" i="1"/>
  <c r="X23" i="1"/>
  <c r="W23" i="1"/>
  <c r="V23" i="1"/>
  <c r="U23" i="1"/>
  <c r="T23" i="1"/>
  <c r="S23" i="1"/>
  <c r="AC22" i="1"/>
  <c r="AB22" i="1"/>
  <c r="AA22" i="1"/>
  <c r="Z22" i="1"/>
  <c r="Y22" i="1"/>
  <c r="X22" i="1"/>
  <c r="W22" i="1"/>
  <c r="V22" i="1"/>
  <c r="U22" i="1"/>
  <c r="T22" i="1"/>
  <c r="S22" i="1"/>
  <c r="AC21" i="1"/>
  <c r="AB21" i="1"/>
  <c r="AA21" i="1"/>
  <c r="Z21" i="1"/>
  <c r="Y21" i="1"/>
  <c r="X21" i="1"/>
  <c r="W21" i="1"/>
  <c r="V21" i="1"/>
  <c r="U21" i="1"/>
  <c r="T21" i="1"/>
  <c r="S21" i="1"/>
  <c r="AC20" i="1"/>
  <c r="AB20" i="1"/>
  <c r="AA20" i="1"/>
  <c r="Z20" i="1"/>
  <c r="Y20" i="1"/>
  <c r="X20" i="1"/>
  <c r="W20" i="1"/>
  <c r="V20" i="1"/>
  <c r="U20" i="1"/>
  <c r="T20" i="1"/>
  <c r="S20" i="1"/>
  <c r="AC19" i="1"/>
  <c r="AB19" i="1"/>
  <c r="AA19" i="1"/>
  <c r="Z19" i="1"/>
  <c r="Y19" i="1"/>
  <c r="X19" i="1"/>
  <c r="W19" i="1"/>
  <c r="V19" i="1"/>
  <c r="U19" i="1"/>
  <c r="T19" i="1"/>
  <c r="S19" i="1"/>
  <c r="AC18" i="1"/>
  <c r="AB18" i="1"/>
  <c r="AA18" i="1"/>
  <c r="Z18" i="1"/>
  <c r="Y18" i="1"/>
  <c r="X18" i="1"/>
  <c r="W18" i="1"/>
  <c r="V18" i="1"/>
  <c r="U18" i="1"/>
  <c r="T18" i="1"/>
  <c r="S18" i="1"/>
  <c r="AC17" i="1"/>
  <c r="AB17" i="1"/>
  <c r="AA17" i="1"/>
  <c r="Z17" i="1"/>
  <c r="Y17" i="1"/>
  <c r="X17" i="1"/>
  <c r="W17" i="1"/>
  <c r="V17" i="1"/>
  <c r="U17" i="1"/>
  <c r="T17" i="1"/>
  <c r="S17" i="1"/>
  <c r="AC16" i="1"/>
  <c r="AB16" i="1"/>
  <c r="AA16" i="1"/>
  <c r="Z16" i="1"/>
  <c r="Y16" i="1"/>
  <c r="X16" i="1"/>
  <c r="W16" i="1"/>
  <c r="V16" i="1"/>
  <c r="U16" i="1"/>
  <c r="T16" i="1"/>
  <c r="S16" i="1"/>
  <c r="AC15" i="1"/>
  <c r="AB15" i="1"/>
  <c r="AA15" i="1"/>
  <c r="Z15" i="1"/>
  <c r="Y15" i="1"/>
  <c r="X15" i="1"/>
  <c r="W15" i="1"/>
  <c r="V15" i="1"/>
  <c r="U15" i="1"/>
  <c r="T15" i="1"/>
  <c r="S15" i="1"/>
  <c r="AC14" i="1"/>
  <c r="AB14" i="1"/>
  <c r="AA14" i="1"/>
  <c r="Z14" i="1"/>
  <c r="Y14" i="1"/>
  <c r="X14" i="1"/>
  <c r="W14" i="1"/>
  <c r="V14" i="1"/>
  <c r="U14" i="1"/>
  <c r="T14" i="1"/>
  <c r="S14" i="1"/>
  <c r="AC13" i="1"/>
  <c r="AB13" i="1"/>
  <c r="AA13" i="1"/>
  <c r="Z13" i="1"/>
  <c r="Y13" i="1"/>
  <c r="X13" i="1"/>
  <c r="W13" i="1"/>
  <c r="V13" i="1"/>
  <c r="U13" i="1"/>
  <c r="T13" i="1"/>
  <c r="S13" i="1"/>
  <c r="AC12" i="1"/>
  <c r="AB12" i="1"/>
  <c r="AA12" i="1"/>
  <c r="Z12" i="1"/>
  <c r="Y12" i="1"/>
  <c r="X12" i="1"/>
  <c r="W12" i="1"/>
  <c r="V12" i="1"/>
  <c r="U12" i="1"/>
  <c r="T12" i="1"/>
  <c r="S12" i="1"/>
  <c r="AC11" i="1"/>
  <c r="AB11" i="1"/>
  <c r="AA11" i="1"/>
  <c r="Z11" i="1"/>
  <c r="Y11" i="1"/>
  <c r="X11" i="1"/>
  <c r="W11" i="1"/>
  <c r="V11" i="1"/>
  <c r="U11" i="1"/>
  <c r="T11" i="1"/>
  <c r="S11" i="1"/>
  <c r="AC10" i="1"/>
  <c r="AB10" i="1"/>
  <c r="AA10" i="1"/>
  <c r="Z10" i="1"/>
  <c r="Y10" i="1"/>
  <c r="X10" i="1"/>
  <c r="W10" i="1"/>
  <c r="V10" i="1"/>
  <c r="U10" i="1"/>
  <c r="T10" i="1"/>
  <c r="S10" i="1"/>
  <c r="AC9" i="1"/>
  <c r="AB9" i="1"/>
  <c r="AA9" i="1"/>
  <c r="Z9" i="1"/>
  <c r="Y9" i="1"/>
  <c r="X9" i="1"/>
  <c r="W9" i="1"/>
  <c r="V9" i="1"/>
  <c r="U9" i="1"/>
  <c r="T9" i="1"/>
  <c r="S9" i="1"/>
  <c r="AC7" i="1"/>
  <c r="AB7" i="1"/>
  <c r="AA7" i="1"/>
  <c r="Z7" i="1"/>
  <c r="Y7" i="1"/>
  <c r="X7" i="1"/>
  <c r="W7" i="1"/>
  <c r="V7" i="1"/>
  <c r="U7" i="1"/>
  <c r="T7" i="1"/>
  <c r="S7" i="1"/>
</calcChain>
</file>

<file path=xl/sharedStrings.xml><?xml version="1.0" encoding="utf-8"?>
<sst xmlns="http://schemas.openxmlformats.org/spreadsheetml/2006/main" count="38" uniqueCount="38">
  <si>
    <t>Anexo 8</t>
  </si>
  <si>
    <r>
      <rPr>
        <b/>
        <sz val="12"/>
        <rFont val="Calibri"/>
        <family val="2"/>
        <scheme val="minor"/>
      </rPr>
      <t xml:space="preserve">PARAGUAY: </t>
    </r>
    <r>
      <rPr>
        <sz val="12"/>
        <rFont val="Calibri"/>
        <family val="2"/>
        <scheme val="minor"/>
      </rPr>
      <t>Nacidos vivos inscriptos por mes de nacimiento, según departamento de inscripción, año 2014.</t>
    </r>
  </si>
  <si>
    <t>Departamento de inscripción</t>
  </si>
  <si>
    <t>Total</t>
  </si>
  <si>
    <t>Mes de nacimiento</t>
  </si>
  <si>
    <t>No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</si>
  <si>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</si>
  <si>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</si>
  <si>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</si>
  <si>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</si>
  <si>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</si>
  <si>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</si>
  <si>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</si>
  <si>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</si>
  <si>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</si>
  <si>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</si>
  <si>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</si>
  <si>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</si>
  <si>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 País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</si>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</sst>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auto="1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35">
    <xf numFmtId="0" fontId="0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13" fillId="0" borderId="0"/>
    <xf numFmtId="0" fontId="3" fillId="0" borderId="0"/>
    <xf numFmtId="168" fontId="1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9" fillId="0" borderId="0"/>
  </cellStyleXfs>
  <cellXfs count="17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9" fillId="0" borderId="0" xfId="0" applyFont="1"/>
    <xf numFmtId="0" fontId="8" fillId="3" borderId="0" xfId="1" applyFont="1" applyFill="1" applyBorder="1" applyAlignment="1">
      <alignment horizontal="left" vertical="top" wrapText="1"/>
    </xf>
    <xf numFmtId="3" fontId="10" fillId="3" borderId="0" xfId="0" applyNumberFormat="1" applyFont="1" applyFill="1" applyBorder="1"/>
    <xf numFmtId="164" fontId="0" fillId="0" borderId="0" xfId="0" applyNumberFormat="1"/>
    <xf numFmtId="0" fontId="11" fillId="0" borderId="0" xfId="1" applyFont="1" applyFill="1" applyBorder="1" applyAlignment="1">
      <alignment horizontal="left" vertical="top" wrapText="1"/>
    </xf>
    <xf numFmtId="3" fontId="9" fillId="0" borderId="0" xfId="0" applyNumberFormat="1" applyFont="1"/>
    <xf numFmtId="3" fontId="9" fillId="0" borderId="0" xfId="0" applyNumberFormat="1" applyFont="1" applyFill="1" applyBorder="1"/>
    <xf numFmtId="0" fontId="0" fillId="0" borderId="0" xfId="0" applyFill="1"/>
    <xf numFmtId="0" fontId="0" fillId="0" borderId="5" xfId="0" applyBorder="1"/>
  </cellXfs>
  <cellStyles count="35">
    <cellStyle name="Default" xfId="4"/>
    <cellStyle name="Euro" xfId="5"/>
    <cellStyle name="Euro 2" xfId="6"/>
    <cellStyle name="Millares [0] 2" xfId="7"/>
    <cellStyle name="Millares 10" xfId="8"/>
    <cellStyle name="Millares 11" xfId="9"/>
    <cellStyle name="Millares 13" xfId="10"/>
    <cellStyle name="Millares 14" xfId="11"/>
    <cellStyle name="Millares 2" xfId="12"/>
    <cellStyle name="Millares 2 2" xfId="13"/>
    <cellStyle name="Millares 2_BOQUERON EST POB. 2003 2012 (3)" xfId="14"/>
    <cellStyle name="Millares 3" xfId="15"/>
    <cellStyle name="Millares 4" xfId="16"/>
    <cellStyle name="Millares 5" xfId="17"/>
    <cellStyle name="Millares 6" xfId="18"/>
    <cellStyle name="Millares 7" xfId="19"/>
    <cellStyle name="Millares 8" xfId="20"/>
    <cellStyle name="Millares 8 2" xfId="21"/>
    <cellStyle name="Millares 9" xfId="22"/>
    <cellStyle name="Millares 9 2" xfId="23"/>
    <cellStyle name="Moneda 2" xfId="24"/>
    <cellStyle name="Normal" xfId="0" builtinId="0"/>
    <cellStyle name="Normal 15" xfId="25"/>
    <cellStyle name="Normal 2" xfId="26"/>
    <cellStyle name="Normal 2 2" xfId="27"/>
    <cellStyle name="Normal 2 3" xfId="28"/>
    <cellStyle name="Normal 2 4" xfId="29"/>
    <cellStyle name="Normal 2_Pob estimada y censada 2012(2)" xfId="30"/>
    <cellStyle name="Normal 3" xfId="31"/>
    <cellStyle name="Normal 3 2" xfId="32"/>
    <cellStyle name="Normal 4" xfId="33"/>
    <cellStyle name="Normal 5" xfId="34"/>
    <cellStyle name="Normal_6" xfId="3"/>
    <cellStyle name="Normal_6_1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0688176173108"/>
          <c:y val="0.1905345149528922"/>
          <c:w val="0.82222008834261551"/>
          <c:h val="0.543015810407677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B5FFC3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0"/>
              <c:layout>
                <c:manualLayout>
                  <c:x val="-4.8076923076923107E-2"/>
                  <c:y val="-4.7294217873662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28205128205128E-2"/>
                  <c:y val="-4.365648757216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076923076923107E-2"/>
                  <c:y val="-5.0932234633174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487179487179488E-2"/>
                  <c:y val="-4.0018184354637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871794871794893E-2"/>
                  <c:y val="-4.365648757216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282051282051232E-2"/>
                  <c:y val="-3.638016759512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692560064607323E-2"/>
                  <c:y val="-5.4570251392687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7692307692307723E-2"/>
                  <c:y val="-4.7294217873662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4487179487179488E-2"/>
                  <c:y val="-4.729421787366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4487179487179488E-2"/>
                  <c:y val="-3.274215083561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4487179487179613E-2"/>
                  <c:y val="-4.729421787366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128205128205128E-2"/>
                  <c:y val="-4.7294217873662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PY" sz="8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'Anexo 8'!$D$5:$O$5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8'!$R$26:$AC$26</c:f>
              <c:numCache>
                <c:formatCode>0.0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50</c:v>
                </c:pt>
                <c:pt idx="8">
                  <c:v>25</c:v>
                </c:pt>
                <c:pt idx="9">
                  <c:v>0</c:v>
                </c:pt>
                <c:pt idx="10">
                  <c:v>25</c:v>
                </c:pt>
                <c:pt idx="11">
                  <c:v>50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162112"/>
        <c:axId val="58950208"/>
      </c:lineChart>
      <c:catAx>
        <c:axId val="4316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PY"/>
            </a:pPr>
            <a:endParaRPr lang="es-PY"/>
          </a:p>
        </c:txPr>
        <c:crossAx val="58950208"/>
        <c:crosses val="autoZero"/>
        <c:auto val="1"/>
        <c:lblAlgn val="ctr"/>
        <c:lblOffset val="100"/>
        <c:noMultiLvlLbl val="0"/>
      </c:catAx>
      <c:valAx>
        <c:axId val="5895020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43162112"/>
        <c:crosses val="autoZero"/>
        <c:crossBetween val="between"/>
      </c:valAx>
      <c:spPr>
        <a:noFill/>
        <a:ln w="9525" cap="flat" cmpd="sng" algn="ctr">
          <a:noFill/>
          <a:prstDash val="solid"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26</xdr:row>
      <xdr:rowOff>0</xdr:rowOff>
    </xdr:from>
    <xdr:to>
      <xdr:col>30</xdr:col>
      <xdr:colOff>95250</xdr:colOff>
      <xdr:row>28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0.03156</cdr:x>
      <cdr:y>0.05959</cdr:y>
    </cdr:from>
    <cdr:to>
      <cdr:x>0.29358</cdr:x>
      <cdr:y>0.13525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265" y="163614"/>
          <a:ext cx="1023254" cy="207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100" b="1">
              <a:solidFill>
                <a:schemeClr val="bg1">
                  <a:lumMod val="50000"/>
                </a:schemeClr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de%20nacimient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.1"/>
      <sheetName val="Cuadro 1.2"/>
      <sheetName val="Cuadro 1.3"/>
      <sheetName val="Cuadro 1.4"/>
      <sheetName val="Cuadro 1.5"/>
      <sheetName val="Cuadro 1.6"/>
      <sheetName val="Cuadro 1.7"/>
      <sheetName val="Cuadro 1.8"/>
      <sheetName val="Cuadro 1.9"/>
      <sheetName val="Cuadro 1.10"/>
      <sheetName val="Cuadro 1.11"/>
      <sheetName val="Cuadro 1.12"/>
      <sheetName val="Anexo 1"/>
      <sheetName val="Anexo 2"/>
      <sheetName val="Anexo 3"/>
      <sheetName val="Anexo 4"/>
      <sheetName val="Anexo 5"/>
      <sheetName val="Anexo 6"/>
      <sheetName val="Anexo 7"/>
      <sheetName val="Anexo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 t="str">
            <v>Enero</v>
          </cell>
          <cell r="E5" t="str">
            <v>Febrero</v>
          </cell>
          <cell r="F5" t="str">
            <v>Marzo</v>
          </cell>
          <cell r="G5" t="str">
            <v>Abril</v>
          </cell>
          <cell r="H5" t="str">
            <v>Mayo</v>
          </cell>
          <cell r="I5" t="str">
            <v>Junio</v>
          </cell>
          <cell r="J5" t="str">
            <v>Julio</v>
          </cell>
          <cell r="K5" t="str">
            <v>Agosto</v>
          </cell>
          <cell r="L5" t="str">
            <v>Setiembre</v>
          </cell>
          <cell r="M5" t="str">
            <v>Octubre</v>
          </cell>
          <cell r="N5" t="str">
            <v>Noviembre</v>
          </cell>
          <cell r="O5" t="str">
            <v>Diciembre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25</v>
          </cell>
          <cell r="X26">
            <v>50</v>
          </cell>
          <cell r="Y26">
            <v>50</v>
          </cell>
          <cell r="Z26">
            <v>25</v>
          </cell>
          <cell r="AA26">
            <v>0</v>
          </cell>
          <cell r="AB26">
            <v>25</v>
          </cell>
          <cell r="AC26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7"/>
  <sheetViews>
    <sheetView showGridLines="0" tabSelected="1" workbookViewId="0">
      <selection activeCell="B3" sqref="B3:P3"/>
    </sheetView>
  </sheetViews>
  <sheetFormatPr baseColWidth="10" defaultRowHeight="15" x14ac:dyDescent="0.25"/>
  <cols>
    <col min="1" max="1" width="5.42578125" customWidth="1"/>
    <col min="2" max="2" width="24.85546875" customWidth="1"/>
    <col min="3" max="3" width="8.7109375" customWidth="1"/>
    <col min="4" max="15" width="10.42578125" customWidth="1"/>
    <col min="16" max="17" width="8.7109375" customWidth="1"/>
  </cols>
  <sheetData>
    <row r="2" spans="2:29" ht="15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29" ht="1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29" ht="15" customHeight="1" x14ac:dyDescent="0.25">
      <c r="B4" s="4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 t="s">
        <v>5</v>
      </c>
    </row>
    <row r="5" spans="2:29" ht="15" customHeight="1" x14ac:dyDescent="0.25">
      <c r="B5" s="4"/>
      <c r="C5" s="5"/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6"/>
    </row>
    <row r="6" spans="2:29" ht="15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29" ht="15" customHeight="1" x14ac:dyDescent="0.25">
      <c r="B7" s="9" t="s">
        <v>18</v>
      </c>
      <c r="C7" s="10">
        <v>74273</v>
      </c>
      <c r="D7" s="10">
        <v>6177</v>
      </c>
      <c r="E7" s="10">
        <v>5950</v>
      </c>
      <c r="F7" s="10">
        <v>6866</v>
      </c>
      <c r="G7" s="10">
        <v>6663</v>
      </c>
      <c r="H7" s="10">
        <v>6833</v>
      </c>
      <c r="I7" s="10">
        <v>6257</v>
      </c>
      <c r="J7" s="10">
        <v>6388</v>
      </c>
      <c r="K7" s="10">
        <v>5997</v>
      </c>
      <c r="L7" s="10">
        <v>5856</v>
      </c>
      <c r="M7" s="10">
        <v>5902</v>
      </c>
      <c r="N7" s="10">
        <v>5424</v>
      </c>
      <c r="O7" s="10">
        <v>5873</v>
      </c>
      <c r="P7" s="10">
        <v>87</v>
      </c>
      <c r="R7" s="11"/>
      <c r="S7" s="11">
        <f t="shared" ref="S7:AC7" si="0">+E7/63926*100</f>
        <v>9.3076369552294835</v>
      </c>
      <c r="T7" s="11">
        <f t="shared" si="0"/>
        <v>10.740543753715233</v>
      </c>
      <c r="U7" s="11">
        <f t="shared" si="0"/>
        <v>10.422989081125051</v>
      </c>
      <c r="V7" s="11">
        <f>+H7/63926*100</f>
        <v>10.688921565560179</v>
      </c>
      <c r="W7" s="11">
        <f t="shared" si="0"/>
        <v>9.7878797359446867</v>
      </c>
      <c r="X7" s="11">
        <f t="shared" si="0"/>
        <v>9.9928041798329321</v>
      </c>
      <c r="Y7" s="11">
        <f t="shared" si="0"/>
        <v>9.3811594656321375</v>
      </c>
      <c r="Z7" s="11">
        <f t="shared" si="0"/>
        <v>9.1605919344241791</v>
      </c>
      <c r="AA7" s="11">
        <f t="shared" si="0"/>
        <v>9.2325501360948596</v>
      </c>
      <c r="AB7" s="11">
        <f t="shared" si="0"/>
        <v>8.4848105622125587</v>
      </c>
      <c r="AC7" s="11">
        <f t="shared" si="0"/>
        <v>9.1871851828676903</v>
      </c>
    </row>
    <row r="8" spans="2:29" ht="15" customHeight="1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29" ht="15" customHeight="1" x14ac:dyDescent="0.25">
      <c r="B9" s="12" t="s">
        <v>19</v>
      </c>
      <c r="C9" s="14">
        <v>13296</v>
      </c>
      <c r="D9" s="14">
        <v>932</v>
      </c>
      <c r="E9" s="14">
        <v>970</v>
      </c>
      <c r="F9" s="14">
        <v>1103</v>
      </c>
      <c r="G9" s="14">
        <v>1126</v>
      </c>
      <c r="H9" s="14">
        <v>1258</v>
      </c>
      <c r="I9" s="14">
        <v>1068</v>
      </c>
      <c r="J9" s="14">
        <v>1221</v>
      </c>
      <c r="K9" s="14">
        <v>1158</v>
      </c>
      <c r="L9" s="14">
        <v>1240</v>
      </c>
      <c r="M9" s="14">
        <v>1226</v>
      </c>
      <c r="N9" s="14">
        <v>1024</v>
      </c>
      <c r="O9" s="14">
        <v>952</v>
      </c>
      <c r="P9" s="14">
        <v>18</v>
      </c>
      <c r="Q9" s="15"/>
      <c r="R9" s="11"/>
      <c r="S9" s="11">
        <f t="shared" ref="S9:AC9" si="1">+E9/11576*100</f>
        <v>8.3794056668970285</v>
      </c>
      <c r="T9" s="11">
        <f t="shared" si="1"/>
        <v>9.5283344851416718</v>
      </c>
      <c r="U9" s="11">
        <f t="shared" si="1"/>
        <v>9.727021423635108</v>
      </c>
      <c r="V9" s="11">
        <f t="shared" si="1"/>
        <v>10.867311679336558</v>
      </c>
      <c r="W9" s="11">
        <f t="shared" si="1"/>
        <v>9.2259847961299233</v>
      </c>
      <c r="X9" s="11">
        <f t="shared" si="1"/>
        <v>10.547684865238423</v>
      </c>
      <c r="Y9" s="11">
        <f t="shared" si="1"/>
        <v>10.003455425017277</v>
      </c>
      <c r="Z9" s="11">
        <f t="shared" si="1"/>
        <v>10.711817553559086</v>
      </c>
      <c r="AA9" s="11">
        <f t="shared" si="1"/>
        <v>10.590877677954389</v>
      </c>
      <c r="AB9" s="11">
        <f t="shared" si="1"/>
        <v>8.8458880442294401</v>
      </c>
      <c r="AC9" s="11">
        <f t="shared" si="1"/>
        <v>8.2239115411195574</v>
      </c>
    </row>
    <row r="10" spans="2:29" ht="15" customHeight="1" x14ac:dyDescent="0.25">
      <c r="B10" s="12" t="s">
        <v>20</v>
      </c>
      <c r="C10" s="14">
        <v>1733</v>
      </c>
      <c r="D10" s="14">
        <v>147</v>
      </c>
      <c r="E10" s="14">
        <v>132</v>
      </c>
      <c r="F10" s="14">
        <v>165</v>
      </c>
      <c r="G10" s="14">
        <v>167</v>
      </c>
      <c r="H10" s="14">
        <v>139</v>
      </c>
      <c r="I10" s="14">
        <v>136</v>
      </c>
      <c r="J10" s="14">
        <v>144</v>
      </c>
      <c r="K10" s="14">
        <v>131</v>
      </c>
      <c r="L10" s="14">
        <v>123</v>
      </c>
      <c r="M10" s="14">
        <v>145</v>
      </c>
      <c r="N10" s="14">
        <v>137</v>
      </c>
      <c r="O10" s="14">
        <v>166</v>
      </c>
      <c r="P10" s="14">
        <v>1</v>
      </c>
      <c r="R10" s="11"/>
      <c r="S10" s="11">
        <f t="shared" ref="S10:AC10" si="2">+E10/1871*100</f>
        <v>7.055050774986638</v>
      </c>
      <c r="T10" s="11">
        <f t="shared" si="2"/>
        <v>8.818813468733298</v>
      </c>
      <c r="U10" s="11">
        <f t="shared" si="2"/>
        <v>8.9257081774452178</v>
      </c>
      <c r="V10" s="11">
        <f t="shared" si="2"/>
        <v>7.4291822554783531</v>
      </c>
      <c r="W10" s="11">
        <f t="shared" si="2"/>
        <v>7.2688401924104751</v>
      </c>
      <c r="X10" s="11">
        <f t="shared" si="2"/>
        <v>7.6964190272581501</v>
      </c>
      <c r="Y10" s="11">
        <f t="shared" si="2"/>
        <v>7.0016034206306781</v>
      </c>
      <c r="Z10" s="11">
        <f t="shared" si="2"/>
        <v>6.5740245857830031</v>
      </c>
      <c r="AA10" s="11">
        <f t="shared" si="2"/>
        <v>7.7498663816141091</v>
      </c>
      <c r="AB10" s="11">
        <f t="shared" si="2"/>
        <v>7.3222875467664341</v>
      </c>
      <c r="AC10" s="11">
        <f t="shared" si="2"/>
        <v>8.8722608230892579</v>
      </c>
    </row>
    <row r="11" spans="2:29" ht="15" customHeight="1" x14ac:dyDescent="0.25">
      <c r="B11" s="12" t="s">
        <v>21</v>
      </c>
      <c r="C11" s="14">
        <v>3355</v>
      </c>
      <c r="D11" s="14">
        <v>257</v>
      </c>
      <c r="E11" s="14">
        <v>268</v>
      </c>
      <c r="F11" s="14">
        <v>313</v>
      </c>
      <c r="G11" s="14">
        <v>302</v>
      </c>
      <c r="H11" s="14">
        <v>299</v>
      </c>
      <c r="I11" s="14">
        <v>300</v>
      </c>
      <c r="J11" s="14">
        <v>295</v>
      </c>
      <c r="K11" s="14">
        <v>288</v>
      </c>
      <c r="L11" s="14">
        <v>234</v>
      </c>
      <c r="M11" s="14">
        <v>276</v>
      </c>
      <c r="N11" s="14">
        <v>245</v>
      </c>
      <c r="O11" s="14">
        <v>268</v>
      </c>
      <c r="P11" s="14">
        <v>10</v>
      </c>
      <c r="R11" s="11"/>
      <c r="S11" s="11">
        <f t="shared" ref="S11:AC11" si="3">+E11/2900*100</f>
        <v>9.2413793103448274</v>
      </c>
      <c r="T11" s="11">
        <f t="shared" si="3"/>
        <v>10.793103448275861</v>
      </c>
      <c r="U11" s="11">
        <f t="shared" si="3"/>
        <v>10.413793103448276</v>
      </c>
      <c r="V11" s="11">
        <f t="shared" si="3"/>
        <v>10.310344827586206</v>
      </c>
      <c r="W11" s="11">
        <f t="shared" si="3"/>
        <v>10.344827586206897</v>
      </c>
      <c r="X11" s="11">
        <f t="shared" si="3"/>
        <v>10.172413793103448</v>
      </c>
      <c r="Y11" s="11">
        <f t="shared" si="3"/>
        <v>9.931034482758621</v>
      </c>
      <c r="Z11" s="11">
        <f t="shared" si="3"/>
        <v>8.068965517241379</v>
      </c>
      <c r="AA11" s="11">
        <f t="shared" si="3"/>
        <v>9.5172413793103434</v>
      </c>
      <c r="AB11" s="11">
        <f t="shared" si="3"/>
        <v>8.4482758620689662</v>
      </c>
      <c r="AC11" s="11">
        <f t="shared" si="3"/>
        <v>9.2413793103448274</v>
      </c>
    </row>
    <row r="12" spans="2:29" ht="15" customHeight="1" x14ac:dyDescent="0.25">
      <c r="B12" s="12" t="s">
        <v>22</v>
      </c>
      <c r="C12" s="14">
        <v>2878</v>
      </c>
      <c r="D12" s="14">
        <v>278</v>
      </c>
      <c r="E12" s="14">
        <v>231</v>
      </c>
      <c r="F12" s="14">
        <v>274</v>
      </c>
      <c r="G12" s="14">
        <v>254</v>
      </c>
      <c r="H12" s="14">
        <v>252</v>
      </c>
      <c r="I12" s="14">
        <v>257</v>
      </c>
      <c r="J12" s="14">
        <v>251</v>
      </c>
      <c r="K12" s="14">
        <v>231</v>
      </c>
      <c r="L12" s="14">
        <v>182</v>
      </c>
      <c r="M12" s="14">
        <v>231</v>
      </c>
      <c r="N12" s="14">
        <v>206</v>
      </c>
      <c r="O12" s="14">
        <v>224</v>
      </c>
      <c r="P12" s="14">
        <v>7</v>
      </c>
      <c r="R12" s="11"/>
      <c r="S12" s="11">
        <f t="shared" ref="S12:AC12" si="4">+E12/2478*100</f>
        <v>9.3220338983050848</v>
      </c>
      <c r="T12" s="11">
        <f t="shared" si="4"/>
        <v>11.057304277643262</v>
      </c>
      <c r="U12" s="11">
        <f t="shared" si="4"/>
        <v>10.250201775625504</v>
      </c>
      <c r="V12" s="11">
        <f t="shared" si="4"/>
        <v>10.16949152542373</v>
      </c>
      <c r="W12" s="11">
        <f t="shared" si="4"/>
        <v>10.371267150928167</v>
      </c>
      <c r="X12" s="11">
        <f t="shared" si="4"/>
        <v>10.129136400322841</v>
      </c>
      <c r="Y12" s="11">
        <f t="shared" si="4"/>
        <v>9.3220338983050848</v>
      </c>
      <c r="Z12" s="11">
        <f t="shared" si="4"/>
        <v>7.3446327683615822</v>
      </c>
      <c r="AA12" s="11">
        <f t="shared" si="4"/>
        <v>9.3220338983050848</v>
      </c>
      <c r="AB12" s="11">
        <f t="shared" si="4"/>
        <v>8.3131557707828883</v>
      </c>
      <c r="AC12" s="11">
        <f t="shared" si="4"/>
        <v>9.0395480225988702</v>
      </c>
    </row>
    <row r="13" spans="2:29" ht="15" customHeight="1" x14ac:dyDescent="0.25">
      <c r="B13" s="12" t="s">
        <v>23</v>
      </c>
      <c r="C13" s="14">
        <v>2409</v>
      </c>
      <c r="D13" s="14">
        <v>195</v>
      </c>
      <c r="E13" s="14">
        <v>219</v>
      </c>
      <c r="F13" s="14">
        <v>236</v>
      </c>
      <c r="G13" s="14">
        <v>235</v>
      </c>
      <c r="H13" s="14">
        <v>192</v>
      </c>
      <c r="I13" s="14">
        <v>157</v>
      </c>
      <c r="J13" s="14">
        <v>203</v>
      </c>
      <c r="K13" s="14">
        <v>201</v>
      </c>
      <c r="L13" s="14">
        <v>197</v>
      </c>
      <c r="M13" s="14">
        <v>202</v>
      </c>
      <c r="N13" s="14">
        <v>174</v>
      </c>
      <c r="O13" s="14">
        <v>196</v>
      </c>
      <c r="P13" s="14">
        <v>2</v>
      </c>
      <c r="R13" s="11"/>
      <c r="S13" s="11">
        <f t="shared" ref="S13:AC13" si="5">+E13/1938*100</f>
        <v>11.300309597523221</v>
      </c>
      <c r="T13" s="11">
        <f t="shared" si="5"/>
        <v>12.177502579979361</v>
      </c>
      <c r="U13" s="11">
        <f t="shared" si="5"/>
        <v>12.125902992776059</v>
      </c>
      <c r="V13" s="11">
        <f t="shared" si="5"/>
        <v>9.9071207430340564</v>
      </c>
      <c r="W13" s="11">
        <f t="shared" si="5"/>
        <v>8.1011351909184715</v>
      </c>
      <c r="X13" s="11">
        <f t="shared" si="5"/>
        <v>10.474716202270381</v>
      </c>
      <c r="Y13" s="11">
        <f t="shared" si="5"/>
        <v>10.371517027863778</v>
      </c>
      <c r="Z13" s="11">
        <f t="shared" si="5"/>
        <v>10.165118679050568</v>
      </c>
      <c r="AA13" s="11">
        <f t="shared" si="5"/>
        <v>10.42311661506708</v>
      </c>
      <c r="AB13" s="11">
        <f t="shared" si="5"/>
        <v>8.9783281733746119</v>
      </c>
      <c r="AC13" s="11">
        <f t="shared" si="5"/>
        <v>10.113519091847266</v>
      </c>
    </row>
    <row r="14" spans="2:29" ht="15" customHeight="1" x14ac:dyDescent="0.25">
      <c r="B14" s="12" t="s">
        <v>24</v>
      </c>
      <c r="C14" s="14">
        <v>5477</v>
      </c>
      <c r="D14" s="14">
        <v>509</v>
      </c>
      <c r="E14" s="14">
        <v>445</v>
      </c>
      <c r="F14" s="14">
        <v>516</v>
      </c>
      <c r="G14" s="14">
        <v>444</v>
      </c>
      <c r="H14" s="14">
        <v>530</v>
      </c>
      <c r="I14" s="14">
        <v>499</v>
      </c>
      <c r="J14" s="14">
        <v>442</v>
      </c>
      <c r="K14" s="14">
        <v>448</v>
      </c>
      <c r="L14" s="14">
        <v>428</v>
      </c>
      <c r="M14" s="14">
        <v>371</v>
      </c>
      <c r="N14" s="14">
        <v>424</v>
      </c>
      <c r="O14" s="14">
        <v>416</v>
      </c>
      <c r="P14" s="14">
        <v>5</v>
      </c>
      <c r="R14" s="11"/>
      <c r="S14" s="11">
        <f t="shared" ref="S14:AC14" si="6">+E14/4457*100</f>
        <v>9.9842943684092447</v>
      </c>
      <c r="T14" s="11">
        <f t="shared" si="6"/>
        <v>11.577294144043078</v>
      </c>
      <c r="U14" s="11">
        <f t="shared" si="6"/>
        <v>9.9618577518510207</v>
      </c>
      <c r="V14" s="11">
        <f t="shared" si="6"/>
        <v>11.891406775858201</v>
      </c>
      <c r="W14" s="11">
        <f t="shared" si="6"/>
        <v>11.195871662553287</v>
      </c>
      <c r="X14" s="11">
        <f t="shared" si="6"/>
        <v>9.9169845187345746</v>
      </c>
      <c r="Y14" s="11">
        <f t="shared" si="6"/>
        <v>10.051604218083913</v>
      </c>
      <c r="Z14" s="11">
        <f t="shared" si="6"/>
        <v>9.602871886919452</v>
      </c>
      <c r="AA14" s="11">
        <f t="shared" si="6"/>
        <v>8.3239847431007394</v>
      </c>
      <c r="AB14" s="11">
        <f t="shared" si="6"/>
        <v>9.5131254206865599</v>
      </c>
      <c r="AC14" s="11">
        <f t="shared" si="6"/>
        <v>9.3336324882207755</v>
      </c>
    </row>
    <row r="15" spans="2:29" ht="15" customHeight="1" x14ac:dyDescent="0.25">
      <c r="B15" s="12" t="s">
        <v>25</v>
      </c>
      <c r="C15" s="14">
        <v>952</v>
      </c>
      <c r="D15" s="14">
        <v>71</v>
      </c>
      <c r="E15" s="14">
        <v>58</v>
      </c>
      <c r="F15" s="14">
        <v>86</v>
      </c>
      <c r="G15" s="14">
        <v>88</v>
      </c>
      <c r="H15" s="14">
        <v>83</v>
      </c>
      <c r="I15" s="14">
        <v>71</v>
      </c>
      <c r="J15" s="14">
        <v>111</v>
      </c>
      <c r="K15" s="14">
        <v>78</v>
      </c>
      <c r="L15" s="14">
        <v>74</v>
      </c>
      <c r="M15" s="14">
        <v>80</v>
      </c>
      <c r="N15" s="14">
        <v>65</v>
      </c>
      <c r="O15" s="14">
        <v>87</v>
      </c>
      <c r="P15" s="14">
        <v>0</v>
      </c>
      <c r="R15" s="11"/>
      <c r="S15" s="11">
        <f t="shared" ref="S15:AC15" si="7">+E15/827*100</f>
        <v>7.0133010882708584</v>
      </c>
      <c r="T15" s="11">
        <f t="shared" si="7"/>
        <v>10.399032648125756</v>
      </c>
      <c r="U15" s="11">
        <f t="shared" si="7"/>
        <v>10.640870616686819</v>
      </c>
      <c r="V15" s="11">
        <f t="shared" si="7"/>
        <v>10.036275695284159</v>
      </c>
      <c r="W15" s="11">
        <f t="shared" si="7"/>
        <v>8.5852478839177753</v>
      </c>
      <c r="X15" s="11">
        <f t="shared" si="7"/>
        <v>13.422007255139057</v>
      </c>
      <c r="Y15" s="11">
        <f t="shared" si="7"/>
        <v>9.4316807738814994</v>
      </c>
      <c r="Z15" s="11">
        <f t="shared" si="7"/>
        <v>8.9480048367593703</v>
      </c>
      <c r="AA15" s="11">
        <f t="shared" si="7"/>
        <v>9.6735187424425639</v>
      </c>
      <c r="AB15" s="11">
        <f t="shared" si="7"/>
        <v>7.8597339782345825</v>
      </c>
      <c r="AC15" s="11">
        <f t="shared" si="7"/>
        <v>10.519951632406288</v>
      </c>
    </row>
    <row r="16" spans="2:29" ht="15" customHeight="1" x14ac:dyDescent="0.25">
      <c r="B16" s="12" t="s">
        <v>26</v>
      </c>
      <c r="C16" s="14">
        <v>4167</v>
      </c>
      <c r="D16" s="14">
        <v>382</v>
      </c>
      <c r="E16" s="14">
        <v>383</v>
      </c>
      <c r="F16" s="14">
        <v>417</v>
      </c>
      <c r="G16" s="14">
        <v>356</v>
      </c>
      <c r="H16" s="14">
        <v>418</v>
      </c>
      <c r="I16" s="14">
        <v>393</v>
      </c>
      <c r="J16" s="14">
        <v>338</v>
      </c>
      <c r="K16" s="14">
        <v>275</v>
      </c>
      <c r="L16" s="14">
        <v>296</v>
      </c>
      <c r="M16" s="14">
        <v>318</v>
      </c>
      <c r="N16" s="14">
        <v>275</v>
      </c>
      <c r="O16" s="14">
        <v>308</v>
      </c>
      <c r="P16" s="14">
        <v>8</v>
      </c>
      <c r="R16" s="11"/>
      <c r="S16" s="11">
        <f t="shared" ref="S16:AC16" si="8">+E16/3697*100</f>
        <v>10.359751149580742</v>
      </c>
      <c r="T16" s="11">
        <f t="shared" si="8"/>
        <v>11.279415742493914</v>
      </c>
      <c r="U16" s="11">
        <f t="shared" si="8"/>
        <v>9.6294292669732222</v>
      </c>
      <c r="V16" s="11">
        <f t="shared" si="8"/>
        <v>11.306464701109007</v>
      </c>
      <c r="W16" s="11">
        <f t="shared" si="8"/>
        <v>10.630240735731675</v>
      </c>
      <c r="X16" s="11">
        <f t="shared" si="8"/>
        <v>9.1425480119015408</v>
      </c>
      <c r="Y16" s="11">
        <f t="shared" si="8"/>
        <v>7.4384636191506619</v>
      </c>
      <c r="Z16" s="11">
        <f t="shared" si="8"/>
        <v>8.0064917500676227</v>
      </c>
      <c r="AA16" s="11">
        <f t="shared" si="8"/>
        <v>8.6015688395996754</v>
      </c>
      <c r="AB16" s="11">
        <f t="shared" si="8"/>
        <v>7.4384636191506619</v>
      </c>
      <c r="AC16" s="11">
        <f t="shared" si="8"/>
        <v>8.3310792534487419</v>
      </c>
    </row>
    <row r="17" spans="2:29" ht="15" customHeight="1" x14ac:dyDescent="0.25">
      <c r="B17" s="12" t="s">
        <v>27</v>
      </c>
      <c r="C17" s="14">
        <v>1322</v>
      </c>
      <c r="D17" s="14">
        <v>107</v>
      </c>
      <c r="E17" s="14">
        <v>114</v>
      </c>
      <c r="F17" s="14">
        <v>119</v>
      </c>
      <c r="G17" s="14">
        <v>111</v>
      </c>
      <c r="H17" s="14">
        <v>140</v>
      </c>
      <c r="I17" s="14">
        <v>112</v>
      </c>
      <c r="J17" s="14">
        <v>113</v>
      </c>
      <c r="K17" s="14">
        <v>90</v>
      </c>
      <c r="L17" s="14">
        <v>103</v>
      </c>
      <c r="M17" s="14">
        <v>79</v>
      </c>
      <c r="N17" s="14">
        <v>102</v>
      </c>
      <c r="O17" s="14">
        <v>128</v>
      </c>
      <c r="P17" s="14">
        <v>4</v>
      </c>
      <c r="R17" s="11"/>
      <c r="S17" s="11">
        <f t="shared" ref="S17:AC17" si="9">+E17/1132*100</f>
        <v>10.070671378091872</v>
      </c>
      <c r="T17" s="11">
        <f t="shared" si="9"/>
        <v>10.512367491166078</v>
      </c>
      <c r="U17" s="11">
        <f t="shared" si="9"/>
        <v>9.8056537102473502</v>
      </c>
      <c r="V17" s="11">
        <f t="shared" si="9"/>
        <v>12.367491166077739</v>
      </c>
      <c r="W17" s="11">
        <f t="shared" si="9"/>
        <v>9.8939929328621901</v>
      </c>
      <c r="X17" s="11">
        <f t="shared" si="9"/>
        <v>9.9823321554770317</v>
      </c>
      <c r="Y17" s="11">
        <f t="shared" si="9"/>
        <v>7.9505300353356887</v>
      </c>
      <c r="Z17" s="11">
        <f t="shared" si="9"/>
        <v>9.0989399293286208</v>
      </c>
      <c r="AA17" s="11">
        <f t="shared" si="9"/>
        <v>6.978798586572438</v>
      </c>
      <c r="AB17" s="11">
        <f t="shared" si="9"/>
        <v>9.010600706713781</v>
      </c>
      <c r="AC17" s="11">
        <f t="shared" si="9"/>
        <v>11.307420494699647</v>
      </c>
    </row>
    <row r="18" spans="2:29" ht="15" customHeight="1" x14ac:dyDescent="0.25">
      <c r="B18" s="12" t="s">
        <v>28</v>
      </c>
      <c r="C18" s="14">
        <v>2118</v>
      </c>
      <c r="D18" s="14">
        <v>203</v>
      </c>
      <c r="E18" s="14">
        <v>180</v>
      </c>
      <c r="F18" s="14">
        <v>187</v>
      </c>
      <c r="G18" s="14">
        <v>187</v>
      </c>
      <c r="H18" s="14">
        <v>175</v>
      </c>
      <c r="I18" s="14">
        <v>181</v>
      </c>
      <c r="J18" s="14">
        <v>194</v>
      </c>
      <c r="K18" s="14">
        <v>172</v>
      </c>
      <c r="L18" s="14">
        <v>159</v>
      </c>
      <c r="M18" s="14">
        <v>156</v>
      </c>
      <c r="N18" s="14">
        <v>153</v>
      </c>
      <c r="O18" s="14">
        <v>168</v>
      </c>
      <c r="P18" s="14">
        <v>3</v>
      </c>
      <c r="R18" s="11"/>
      <c r="S18" s="11">
        <f t="shared" ref="S18:AC18" si="10">+E18/1834*100</f>
        <v>9.8146128680479823</v>
      </c>
      <c r="T18" s="11">
        <f t="shared" si="10"/>
        <v>10.196292257360961</v>
      </c>
      <c r="U18" s="11">
        <f t="shared" si="10"/>
        <v>10.196292257360961</v>
      </c>
      <c r="V18" s="11">
        <f t="shared" si="10"/>
        <v>9.5419847328244281</v>
      </c>
      <c r="W18" s="11">
        <f t="shared" si="10"/>
        <v>9.8691384950926935</v>
      </c>
      <c r="X18" s="11">
        <f t="shared" si="10"/>
        <v>10.577971646673937</v>
      </c>
      <c r="Y18" s="11">
        <f t="shared" si="10"/>
        <v>9.3784078516902945</v>
      </c>
      <c r="Z18" s="11">
        <f t="shared" si="10"/>
        <v>8.6695747001090506</v>
      </c>
      <c r="AA18" s="11">
        <f t="shared" si="10"/>
        <v>8.5059978189749188</v>
      </c>
      <c r="AB18" s="11">
        <f t="shared" si="10"/>
        <v>8.3424209378407852</v>
      </c>
      <c r="AC18" s="11">
        <f t="shared" si="10"/>
        <v>9.1603053435114496</v>
      </c>
    </row>
    <row r="19" spans="2:29" ht="15" customHeight="1" x14ac:dyDescent="0.25">
      <c r="B19" s="12" t="s">
        <v>29</v>
      </c>
      <c r="C19" s="14">
        <v>9620</v>
      </c>
      <c r="D19" s="14">
        <v>815</v>
      </c>
      <c r="E19" s="14">
        <v>818</v>
      </c>
      <c r="F19" s="14">
        <v>985</v>
      </c>
      <c r="G19" s="14">
        <v>930</v>
      </c>
      <c r="H19" s="14">
        <v>823</v>
      </c>
      <c r="I19" s="14">
        <v>788</v>
      </c>
      <c r="J19" s="14">
        <v>788</v>
      </c>
      <c r="K19" s="14">
        <v>778</v>
      </c>
      <c r="L19" s="14">
        <v>746</v>
      </c>
      <c r="M19" s="14">
        <v>716</v>
      </c>
      <c r="N19" s="14">
        <v>658</v>
      </c>
      <c r="O19" s="14">
        <v>763</v>
      </c>
      <c r="P19" s="14">
        <v>12</v>
      </c>
      <c r="R19" s="11"/>
      <c r="S19" s="11">
        <f t="shared" ref="S19:AC19" si="11">+E19/8183*100</f>
        <v>9.9963338628864715</v>
      </c>
      <c r="T19" s="11">
        <f t="shared" si="11"/>
        <v>12.037150189417083</v>
      </c>
      <c r="U19" s="11">
        <f t="shared" si="11"/>
        <v>11.365025051936943</v>
      </c>
      <c r="V19" s="11">
        <f t="shared" si="11"/>
        <v>10.05743614811194</v>
      </c>
      <c r="W19" s="11">
        <f t="shared" si="11"/>
        <v>9.6297201515336681</v>
      </c>
      <c r="X19" s="11">
        <f t="shared" si="11"/>
        <v>9.6297201515336681</v>
      </c>
      <c r="Y19" s="11">
        <f t="shared" si="11"/>
        <v>9.5075155810827336</v>
      </c>
      <c r="Z19" s="11">
        <f t="shared" si="11"/>
        <v>9.1164609556397416</v>
      </c>
      <c r="AA19" s="11">
        <f t="shared" si="11"/>
        <v>8.7498472442869364</v>
      </c>
      <c r="AB19" s="11">
        <f t="shared" si="11"/>
        <v>8.0410607356715147</v>
      </c>
      <c r="AC19" s="11">
        <f t="shared" si="11"/>
        <v>9.3242087254063293</v>
      </c>
    </row>
    <row r="20" spans="2:29" ht="15" customHeight="1" x14ac:dyDescent="0.25">
      <c r="B20" s="12" t="s">
        <v>30</v>
      </c>
      <c r="C20" s="14">
        <v>20513</v>
      </c>
      <c r="D20" s="14">
        <v>1710</v>
      </c>
      <c r="E20" s="14">
        <v>1644</v>
      </c>
      <c r="F20" s="14">
        <v>1881</v>
      </c>
      <c r="G20" s="14">
        <v>1870</v>
      </c>
      <c r="H20" s="14">
        <v>1919</v>
      </c>
      <c r="I20" s="14">
        <v>1717</v>
      </c>
      <c r="J20" s="14">
        <v>1744</v>
      </c>
      <c r="K20" s="14">
        <v>1638</v>
      </c>
      <c r="L20" s="14">
        <v>1562</v>
      </c>
      <c r="M20" s="14">
        <v>1616</v>
      </c>
      <c r="N20" s="14">
        <v>1518</v>
      </c>
      <c r="O20" s="14">
        <v>1684</v>
      </c>
      <c r="P20" s="14">
        <v>10</v>
      </c>
      <c r="R20" s="11"/>
      <c r="S20" s="11">
        <f t="shared" ref="S20:AC20" si="12">+E20/18201*100</f>
        <v>9.0324707433657494</v>
      </c>
      <c r="T20" s="11">
        <f t="shared" si="12"/>
        <v>10.334597000164827</v>
      </c>
      <c r="U20" s="11">
        <f t="shared" si="12"/>
        <v>10.27416076039778</v>
      </c>
      <c r="V20" s="11">
        <f t="shared" si="12"/>
        <v>10.543376737541893</v>
      </c>
      <c r="W20" s="11">
        <f t="shared" si="12"/>
        <v>9.4335476072743258</v>
      </c>
      <c r="X20" s="11">
        <f t="shared" si="12"/>
        <v>9.5818911048843471</v>
      </c>
      <c r="Y20" s="11">
        <f t="shared" si="12"/>
        <v>8.9995055216746334</v>
      </c>
      <c r="Z20" s="11">
        <f t="shared" si="12"/>
        <v>8.5819460469204998</v>
      </c>
      <c r="AA20" s="11">
        <f t="shared" si="12"/>
        <v>8.8786330421405424</v>
      </c>
      <c r="AB20" s="11">
        <f t="shared" si="12"/>
        <v>8.3402010878523161</v>
      </c>
      <c r="AC20" s="11">
        <f t="shared" si="12"/>
        <v>9.2522388879731885</v>
      </c>
    </row>
    <row r="21" spans="2:29" ht="15" customHeight="1" x14ac:dyDescent="0.25">
      <c r="B21" s="12" t="s">
        <v>31</v>
      </c>
      <c r="C21" s="14">
        <v>890</v>
      </c>
      <c r="D21" s="14">
        <v>83</v>
      </c>
      <c r="E21" s="14">
        <v>64</v>
      </c>
      <c r="F21" s="14">
        <v>75</v>
      </c>
      <c r="G21" s="14">
        <v>82</v>
      </c>
      <c r="H21" s="14">
        <v>94</v>
      </c>
      <c r="I21" s="14">
        <v>82</v>
      </c>
      <c r="J21" s="14">
        <v>73</v>
      </c>
      <c r="K21" s="14">
        <v>75</v>
      </c>
      <c r="L21" s="14">
        <v>66</v>
      </c>
      <c r="M21" s="14">
        <v>58</v>
      </c>
      <c r="N21" s="14">
        <v>64</v>
      </c>
      <c r="O21" s="14">
        <v>71</v>
      </c>
      <c r="P21" s="14">
        <v>3</v>
      </c>
      <c r="R21" s="11"/>
      <c r="S21" s="11">
        <f t="shared" ref="S21:AC21" si="13">+E21/754*100</f>
        <v>8.4880636604774526</v>
      </c>
      <c r="T21" s="11">
        <f t="shared" si="13"/>
        <v>9.9469496021220163</v>
      </c>
      <c r="U21" s="11">
        <f t="shared" si="13"/>
        <v>10.875331564986737</v>
      </c>
      <c r="V21" s="11">
        <f t="shared" si="13"/>
        <v>12.46684350132626</v>
      </c>
      <c r="W21" s="11">
        <f t="shared" si="13"/>
        <v>10.875331564986737</v>
      </c>
      <c r="X21" s="11">
        <f t="shared" si="13"/>
        <v>9.6816976127320959</v>
      </c>
      <c r="Y21" s="11">
        <f t="shared" si="13"/>
        <v>9.9469496021220163</v>
      </c>
      <c r="Z21" s="11">
        <f t="shared" si="13"/>
        <v>8.7533156498673748</v>
      </c>
      <c r="AA21" s="11">
        <f t="shared" si="13"/>
        <v>7.6923076923076925</v>
      </c>
      <c r="AB21" s="11">
        <f t="shared" si="13"/>
        <v>8.4880636604774526</v>
      </c>
      <c r="AC21" s="11">
        <f t="shared" si="13"/>
        <v>9.4164456233421756</v>
      </c>
    </row>
    <row r="22" spans="2:29" ht="15" customHeight="1" x14ac:dyDescent="0.25">
      <c r="B22" s="12" t="s">
        <v>32</v>
      </c>
      <c r="C22" s="14">
        <v>1895</v>
      </c>
      <c r="D22" s="14">
        <v>146</v>
      </c>
      <c r="E22" s="14">
        <v>146</v>
      </c>
      <c r="F22" s="14">
        <v>166</v>
      </c>
      <c r="G22" s="14">
        <v>155</v>
      </c>
      <c r="H22" s="14">
        <v>160</v>
      </c>
      <c r="I22" s="14">
        <v>183</v>
      </c>
      <c r="J22" s="14">
        <v>167</v>
      </c>
      <c r="K22" s="14">
        <v>164</v>
      </c>
      <c r="L22" s="14">
        <v>162</v>
      </c>
      <c r="M22" s="14">
        <v>159</v>
      </c>
      <c r="N22" s="14">
        <v>138</v>
      </c>
      <c r="O22" s="14">
        <v>146</v>
      </c>
      <c r="P22" s="14">
        <v>3</v>
      </c>
      <c r="R22" s="11"/>
      <c r="S22" s="11">
        <f t="shared" ref="S22:AC22" si="14">+E22/1534*100</f>
        <v>9.5176010430247722</v>
      </c>
      <c r="T22" s="11">
        <f t="shared" si="14"/>
        <v>10.821382007822686</v>
      </c>
      <c r="U22" s="11">
        <f t="shared" si="14"/>
        <v>10.104302477183833</v>
      </c>
      <c r="V22" s="11">
        <f t="shared" si="14"/>
        <v>10.430247718383312</v>
      </c>
      <c r="W22" s="11">
        <f t="shared" si="14"/>
        <v>11.929595827900913</v>
      </c>
      <c r="X22" s="11">
        <f t="shared" si="14"/>
        <v>10.886571056062582</v>
      </c>
      <c r="Y22" s="11">
        <f t="shared" si="14"/>
        <v>10.691003911342895</v>
      </c>
      <c r="Z22" s="11">
        <f t="shared" si="14"/>
        <v>10.560625814863103</v>
      </c>
      <c r="AA22" s="11">
        <f t="shared" si="14"/>
        <v>10.365058670143416</v>
      </c>
      <c r="AB22" s="11">
        <f t="shared" si="14"/>
        <v>8.9960886571056076</v>
      </c>
      <c r="AC22" s="11">
        <f t="shared" si="14"/>
        <v>9.5176010430247722</v>
      </c>
    </row>
    <row r="23" spans="2:29" ht="15" customHeight="1" x14ac:dyDescent="0.25">
      <c r="B23" s="12" t="s">
        <v>33</v>
      </c>
      <c r="C23" s="14">
        <v>2098</v>
      </c>
      <c r="D23" s="14">
        <v>187</v>
      </c>
      <c r="E23" s="14">
        <v>158</v>
      </c>
      <c r="F23" s="14">
        <v>194</v>
      </c>
      <c r="G23" s="14">
        <v>220</v>
      </c>
      <c r="H23" s="14">
        <v>200</v>
      </c>
      <c r="I23" s="14">
        <v>177</v>
      </c>
      <c r="J23" s="14">
        <v>160</v>
      </c>
      <c r="K23" s="14">
        <v>163</v>
      </c>
      <c r="L23" s="14">
        <v>170</v>
      </c>
      <c r="M23" s="14">
        <v>160</v>
      </c>
      <c r="N23" s="14">
        <v>135</v>
      </c>
      <c r="O23" s="14">
        <v>173</v>
      </c>
      <c r="P23" s="14">
        <v>1</v>
      </c>
      <c r="R23" s="11"/>
      <c r="S23" s="11">
        <f t="shared" ref="S23:AC23" si="15">+E23/1214*100</f>
        <v>13.01482701812191</v>
      </c>
      <c r="T23" s="11">
        <f t="shared" si="15"/>
        <v>15.980230642504118</v>
      </c>
      <c r="U23" s="11">
        <f t="shared" si="15"/>
        <v>18.12191103789127</v>
      </c>
      <c r="V23" s="11">
        <f t="shared" si="15"/>
        <v>16.474464579901152</v>
      </c>
      <c r="W23" s="11">
        <f t="shared" si="15"/>
        <v>14.579901153212521</v>
      </c>
      <c r="X23" s="11">
        <f t="shared" si="15"/>
        <v>13.179571663920923</v>
      </c>
      <c r="Y23" s="11">
        <f t="shared" si="15"/>
        <v>13.42668863261944</v>
      </c>
      <c r="Z23" s="11">
        <f t="shared" si="15"/>
        <v>14.00329489291598</v>
      </c>
      <c r="AA23" s="11">
        <f t="shared" si="15"/>
        <v>13.179571663920923</v>
      </c>
      <c r="AB23" s="11">
        <f t="shared" si="15"/>
        <v>11.120263591433279</v>
      </c>
      <c r="AC23" s="11">
        <f t="shared" si="15"/>
        <v>14.250411861614499</v>
      </c>
    </row>
    <row r="24" spans="2:29" ht="15" customHeight="1" x14ac:dyDescent="0.25">
      <c r="B24" s="12" t="s">
        <v>34</v>
      </c>
      <c r="C24" s="14">
        <v>899</v>
      </c>
      <c r="D24" s="14">
        <v>93</v>
      </c>
      <c r="E24" s="14">
        <v>81</v>
      </c>
      <c r="F24" s="14">
        <v>77</v>
      </c>
      <c r="G24" s="14">
        <v>84</v>
      </c>
      <c r="H24" s="14">
        <v>89</v>
      </c>
      <c r="I24" s="14">
        <v>76</v>
      </c>
      <c r="J24" s="14">
        <v>70</v>
      </c>
      <c r="K24" s="14">
        <v>52</v>
      </c>
      <c r="L24" s="14">
        <v>80</v>
      </c>
      <c r="M24" s="14">
        <v>60</v>
      </c>
      <c r="N24" s="14">
        <v>63</v>
      </c>
      <c r="O24" s="14">
        <v>74</v>
      </c>
      <c r="P24" s="14">
        <v>0</v>
      </c>
      <c r="R24" s="11"/>
      <c r="S24" s="11">
        <f t="shared" ref="S24:AC24" si="16">+E24/789*100</f>
        <v>10.266159695817491</v>
      </c>
      <c r="T24" s="11">
        <f t="shared" si="16"/>
        <v>9.7591888466413188</v>
      </c>
      <c r="U24" s="11">
        <f t="shared" si="16"/>
        <v>10.646387832699618</v>
      </c>
      <c r="V24" s="11">
        <f t="shared" si="16"/>
        <v>11.280101394169835</v>
      </c>
      <c r="W24" s="11">
        <f t="shared" si="16"/>
        <v>9.6324461343472745</v>
      </c>
      <c r="X24" s="11">
        <f t="shared" si="16"/>
        <v>8.8719898605830174</v>
      </c>
      <c r="Y24" s="11">
        <f t="shared" si="16"/>
        <v>6.5906210392902409</v>
      </c>
      <c r="Z24" s="11">
        <f t="shared" si="16"/>
        <v>10.139416983523446</v>
      </c>
      <c r="AA24" s="11">
        <f t="shared" si="16"/>
        <v>7.6045627376425857</v>
      </c>
      <c r="AB24" s="11">
        <f t="shared" si="16"/>
        <v>7.9847908745247151</v>
      </c>
      <c r="AC24" s="11">
        <f t="shared" si="16"/>
        <v>9.3789607097591894</v>
      </c>
    </row>
    <row r="25" spans="2:29" ht="15" customHeight="1" x14ac:dyDescent="0.25">
      <c r="B25" s="12" t="s">
        <v>35</v>
      </c>
      <c r="C25" s="14">
        <v>642</v>
      </c>
      <c r="D25" s="14">
        <v>62</v>
      </c>
      <c r="E25" s="14">
        <v>39</v>
      </c>
      <c r="F25" s="14">
        <v>72</v>
      </c>
      <c r="G25" s="14">
        <v>52</v>
      </c>
      <c r="H25" s="14">
        <v>62</v>
      </c>
      <c r="I25" s="14">
        <v>59</v>
      </c>
      <c r="J25" s="14">
        <v>72</v>
      </c>
      <c r="K25" s="14">
        <v>53</v>
      </c>
      <c r="L25" s="14">
        <v>33</v>
      </c>
      <c r="M25" s="14">
        <v>49</v>
      </c>
      <c r="N25" s="14">
        <v>42</v>
      </c>
      <c r="O25" s="14">
        <v>47</v>
      </c>
      <c r="P25" s="14">
        <v>0</v>
      </c>
      <c r="R25" s="11"/>
      <c r="S25" s="11">
        <f t="shared" ref="S25:AC25" si="17">+E25/573*100</f>
        <v>6.8062827225130889</v>
      </c>
      <c r="T25" s="11">
        <f t="shared" si="17"/>
        <v>12.56544502617801</v>
      </c>
      <c r="U25" s="11">
        <f t="shared" si="17"/>
        <v>9.0750436300174506</v>
      </c>
      <c r="V25" s="11">
        <f t="shared" si="17"/>
        <v>10.820244328097731</v>
      </c>
      <c r="W25" s="11">
        <f t="shared" si="17"/>
        <v>10.296684118673648</v>
      </c>
      <c r="X25" s="11">
        <f t="shared" si="17"/>
        <v>12.56544502617801</v>
      </c>
      <c r="Y25" s="11">
        <f t="shared" si="17"/>
        <v>9.2495636998254795</v>
      </c>
      <c r="Z25" s="11">
        <f t="shared" si="17"/>
        <v>5.7591623036649215</v>
      </c>
      <c r="AA25" s="11">
        <f t="shared" si="17"/>
        <v>8.5514834205933692</v>
      </c>
      <c r="AB25" s="11">
        <f t="shared" si="17"/>
        <v>7.3298429319371721</v>
      </c>
      <c r="AC25" s="11">
        <f t="shared" si="17"/>
        <v>8.2024432809773113</v>
      </c>
    </row>
    <row r="26" spans="2:29" ht="15" customHeight="1" thickBot="1" x14ac:dyDescent="0.3">
      <c r="B26" s="12" t="s">
        <v>36</v>
      </c>
      <c r="C26" s="14">
        <v>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</v>
      </c>
      <c r="J26" s="14">
        <v>2</v>
      </c>
      <c r="K26" s="14">
        <v>2</v>
      </c>
      <c r="L26" s="14">
        <v>1</v>
      </c>
      <c r="M26" s="14">
        <v>0</v>
      </c>
      <c r="N26" s="14">
        <v>1</v>
      </c>
      <c r="O26" s="14">
        <v>2</v>
      </c>
      <c r="P26" s="14">
        <v>0</v>
      </c>
      <c r="R26" s="11"/>
      <c r="S26" s="11">
        <f t="shared" ref="S26:AC26" si="18">+E26/4*100</f>
        <v>0</v>
      </c>
      <c r="T26" s="11">
        <f t="shared" si="18"/>
        <v>0</v>
      </c>
      <c r="U26" s="11">
        <f t="shared" si="18"/>
        <v>0</v>
      </c>
      <c r="V26" s="11">
        <f t="shared" si="18"/>
        <v>0</v>
      </c>
      <c r="W26" s="11">
        <f t="shared" si="18"/>
        <v>25</v>
      </c>
      <c r="X26" s="11">
        <f t="shared" si="18"/>
        <v>50</v>
      </c>
      <c r="Y26" s="11">
        <f t="shared" si="18"/>
        <v>50</v>
      </c>
      <c r="Z26" s="11">
        <f t="shared" si="18"/>
        <v>25</v>
      </c>
      <c r="AA26" s="11">
        <f t="shared" si="18"/>
        <v>0</v>
      </c>
      <c r="AB26" s="11">
        <f t="shared" si="18"/>
        <v>25</v>
      </c>
      <c r="AC26" s="11">
        <f t="shared" si="18"/>
        <v>50</v>
      </c>
    </row>
    <row r="27" spans="2:29" ht="15" customHeight="1" x14ac:dyDescent="0.25">
      <c r="B27" s="16" t="s">
        <v>37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</sheetData>
  <mergeCells count="6">
    <mergeCell ref="B2:P2"/>
    <mergeCell ref="B3:P3"/>
    <mergeCell ref="B4:B5"/>
    <mergeCell ref="C4:C5"/>
    <mergeCell ref="D4:O4"/>
    <mergeCell ref="P4:P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2019-06-28T18:51:07Z</dcterms:created>
  <dcterms:modified xsi:type="dcterms:W3CDTF">2019-06-28T18:51:22Z</dcterms:modified>
</cp:coreProperties>
</file>